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PLANILHA AUXILIAR PP 028_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<sst xmlns="http://schemas.openxmlformats.org/spreadsheetml/2006/main" count="49" uniqueCount="38">
  <si>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Origem: São Paulo / SP</t>
  </si>
  <si>
    <t>Faixa de peso:</t>
  </si>
  <si>
    <t>Até 100 Kg</t>
  </si>
  <si>
    <t>De 100 a 200 Kg</t>
  </si>
  <si>
    <t>Acima de 200 Kg</t>
  </si>
  <si>
    <t>3 – Seguro</t>
  </si>
  <si>
    <t>4 – Pedágio</t>
  </si>
  <si>
    <t>5 - Impostos (ICMS)</t>
  </si>
  <si>
    <t>6 - Taxas de coleta e entrega</t>
  </si>
  <si>
    <t>7 – Taxa de difícil entrega (se houver)</t>
  </si>
  <si>
    <t>Limite de Carga</t>
  </si>
  <si>
    <t>Viagem</t>
  </si>
  <si>
    <t>(R$ / Km)</t>
  </si>
  <si>
    <t>Diária</t>
  </si>
  <si>
    <t>(R$ / dia)</t>
  </si>
  <si>
    <t>1.000 Kg</t>
  </si>
  <si>
    <t>3.500 Kg</t>
  </si>
  <si>
    <t>6.000 Kg</t>
  </si>
  <si>
    <t>12.000 Kg</t>
  </si>
  <si>
    <t>20.000 Kg</t>
  </si>
  <si>
    <t>25.000 Kg</t>
  </si>
  <si>
    <t>CARGA FRACIONADA</t>
  </si>
  <si>
    <t>CARGA DEDICADA INTERESTADUAL</t>
  </si>
  <si>
    <t>CARGA DEDICADA INTRAESTADUAL</t>
  </si>
  <si>
    <t>PRESTAÇÃO DE SERVIÇOS DE CARGA FRACIONADA E DEDICADA</t>
  </si>
  <si>
    <t>Destino: Subseções</t>
  </si>
  <si>
    <t>1 – Frete-peso (valor por kilo)</t>
  </si>
  <si>
    <t>PLANILHA AUXILIAR PARA ACEITABILIDADE DE PROPOSTA COMERCIAL</t>
  </si>
  <si>
    <t>Sr. Fornecedor,</t>
  </si>
  <si>
    <t>* Este formulário visa apenas auxiliá-lo no preenchimento de sua Proposta Comercial;</t>
  </si>
  <si>
    <t>* Os cálculos automáticos têm caráter informativo dos MÁXIMOS aceitáveis ante determinado valor de Frete-peso;</t>
  </si>
  <si>
    <t>* Eventualmente, o Pregoeiro poderá utilizar esta planilha durante a Sessão para que o fornecedor de serviços tenha ciência das implicações de seu lance;</t>
  </si>
  <si>
    <t>* Naturalmente, o valor Frete-peso será apresentado pela licitante e a planilha informará os máximos aceitáveis para os demais valores;</t>
  </si>
  <si>
    <t>* LANÇAR SOMENTE O VALOR FRETE-PESO.</t>
  </si>
  <si>
    <t>* Os percentuais aqui apresentados estão vinculados às informações dispostas no Anexo II - OBJETO do Pregão Presencial nº 028/2009.</t>
  </si>
  <si>
    <t>* As proporcionalidades desta planilha são decorrentes de Pesquisa de Mercado;</t>
  </si>
  <si>
    <t>* No início da sessão de Pregão a Proposta Comercial poderá não possuir a mesma proporcionalidade, porém, quando da adjudicação, ficam limitados aos valores máximos automáticos desta Planilha Auxiliar;</t>
  </si>
  <si>
    <t>* A proposta adjudicada estará obrigatoriamente adequada e limitada aos máximos desta Planilha Auxiliar;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</si>
</sst>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&quot;R$ &quot;* #,##0.0_);_(&quot;R$ &quot;* \(#,##0.0\);_(&quot;R$ &quot;* &quot;-&quot;??_);_(@_)"/>
    <numFmt numFmtId="178" formatCode="0.0%"/>
    <numFmt numFmtId="179" formatCode="0.000%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9" fontId="10" fillId="0" borderId="14" xfId="0" applyNumberFormat="1" applyFont="1" applyBorder="1" applyAlignment="1">
      <alignment horizontal="center" vertical="top" wrapText="1"/>
    </xf>
    <xf numFmtId="9" fontId="10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0" fontId="6" fillId="0" borderId="10" xfId="47" applyFont="1" applyBorder="1" applyAlignment="1">
      <alignment horizontal="center" vertical="top" wrapText="1"/>
    </xf>
    <xf numFmtId="170" fontId="6" fillId="0" borderId="15" xfId="47" applyFont="1" applyBorder="1" applyAlignment="1">
      <alignment horizontal="center" vertical="top" wrapText="1"/>
    </xf>
    <xf numFmtId="170" fontId="6" fillId="0" borderId="16" xfId="47" applyFont="1" applyBorder="1" applyAlignment="1">
      <alignment horizontal="center" vertical="top" wrapText="1"/>
    </xf>
    <xf numFmtId="170" fontId="6" fillId="0" borderId="17" xfId="47" applyFont="1" applyBorder="1" applyAlignment="1">
      <alignment horizontal="center" vertical="top" wrapText="1"/>
    </xf>
    <xf numFmtId="9" fontId="6" fillId="0" borderId="10" xfId="47" applyNumberFormat="1" applyFont="1" applyBorder="1" applyAlignment="1">
      <alignment horizontal="center" vertical="top" wrapText="1"/>
    </xf>
    <xf numFmtId="170" fontId="6" fillId="0" borderId="18" xfId="47" applyFont="1" applyBorder="1" applyAlignment="1">
      <alignment horizontal="center" vertical="top" wrapText="1"/>
    </xf>
    <xf numFmtId="9" fontId="6" fillId="0" borderId="19" xfId="47" applyNumberFormat="1" applyFont="1" applyBorder="1" applyAlignment="1">
      <alignment horizontal="center" vertical="top" wrapText="1"/>
    </xf>
    <xf numFmtId="170" fontId="11" fillId="33" borderId="10" xfId="47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7</xdr:row>
      <xdr:rowOff>114300</xdr:rowOff>
    </xdr:from>
    <xdr:to>
      <xdr:col>8</xdr:col>
      <xdr:colOff>695325</xdr:colOff>
      <xdr:row>13</xdr:row>
      <xdr:rowOff>28575</xdr:rowOff>
    </xdr:to>
    <xdr:sp>
      <xdr:nvSpPr>
        <xdr:cNvPr id="1" name="AutoShape 14"/>
        <xdr:cNvSpPr>
          <a:spLocks/>
        </xdr:cNvSpPr>
      </xdr:nvSpPr>
      <xdr:spPr>
        <a:xfrm>
          <a:off x="6372225" y="1352550"/>
          <a:ext cx="4143375" cy="981075"/>
        </a:xfrm>
        <a:prstGeom prst="leftArrowCallout">
          <a:avLst>
            <a:gd name="adj" fmla="val -23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SR FORNECEDOR,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Atente às informações abaixo; e,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Insira somente o Valor FRETE-PESO ATÉ 100 KG para conhecer a aceitabilidade MÁXIMA da Proposta Comercial.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36.57421875" style="0" customWidth="1"/>
    <col min="3" max="3" width="15.28125" style="0" customWidth="1"/>
    <col min="4" max="4" width="15.421875" style="0" customWidth="1"/>
    <col min="5" max="5" width="17.00390625" style="0" customWidth="1"/>
    <col min="6" max="6" width="10.7109375" style="0" customWidth="1"/>
    <col min="7" max="7" width="27.8515625" style="0" customWidth="1"/>
    <col min="8" max="8" width="15.28125" style="0" customWidth="1"/>
    <col min="9" max="9" width="14.8515625" style="0" customWidth="1"/>
  </cols>
  <sheetData>
    <row r="3" ht="20.25">
      <c r="A3" s="1" t="s">
        <v>24</v>
      </c>
    </row>
    <row r="4" ht="12.75" customHeight="1">
      <c r="A4" s="1"/>
    </row>
    <row r="5" ht="12.75">
      <c r="A5" s="12" t="s">
        <v>27</v>
      </c>
    </row>
    <row r="7" ht="13.5" thickBot="1"/>
    <row r="8" spans="1:5" ht="13.5" thickBot="1">
      <c r="A8" s="21" t="s">
        <v>21</v>
      </c>
      <c r="B8" s="27" t="s">
        <v>0</v>
      </c>
      <c r="C8" s="27"/>
      <c r="D8" s="27"/>
      <c r="E8" s="28"/>
    </row>
    <row r="9" spans="1:5" ht="13.5" thickBot="1">
      <c r="A9" s="22"/>
      <c r="B9" s="27" t="s">
        <v>25</v>
      </c>
      <c r="C9" s="27"/>
      <c r="D9" s="27"/>
      <c r="E9" s="28"/>
    </row>
    <row r="10" spans="1:5" ht="13.5" thickBot="1">
      <c r="A10" s="22"/>
      <c r="B10" s="4" t="s">
        <v>1</v>
      </c>
      <c r="C10" s="2" t="s">
        <v>2</v>
      </c>
      <c r="D10" s="2" t="s">
        <v>3</v>
      </c>
      <c r="E10" s="8" t="s">
        <v>4</v>
      </c>
    </row>
    <row r="11" spans="1:5" ht="16.5" thickBot="1">
      <c r="A11" s="22"/>
      <c r="B11" s="5" t="s">
        <v>26</v>
      </c>
      <c r="C11" s="20">
        <v>0</v>
      </c>
      <c r="D11" s="13">
        <f>96.2871287128713%*C11</f>
        <v>0</v>
      </c>
      <c r="E11" s="14">
        <f>92.5742574257426%*C11</f>
        <v>0</v>
      </c>
    </row>
    <row r="12" spans="1:5" ht="13.5" thickBot="1">
      <c r="A12" s="22"/>
      <c r="B12" s="5" t="s">
        <v>5</v>
      </c>
      <c r="C12" s="13">
        <f>0.643564356435644%*C11</f>
        <v>0</v>
      </c>
      <c r="D12" s="13">
        <f>0.643564356435644%*C11</f>
        <v>0</v>
      </c>
      <c r="E12" s="15">
        <f>0.643564356435644%*C11</f>
        <v>0</v>
      </c>
    </row>
    <row r="13" spans="1:5" ht="13.5" thickBot="1">
      <c r="A13" s="22"/>
      <c r="B13" s="5" t="s">
        <v>6</v>
      </c>
      <c r="C13" s="13">
        <f>165.841584158416%*C11</f>
        <v>0</v>
      </c>
      <c r="D13" s="13">
        <f>200%*C11</f>
        <v>0</v>
      </c>
      <c r="E13" s="18">
        <f>200%*C11</f>
        <v>0</v>
      </c>
    </row>
    <row r="14" spans="1:5" ht="15.75" customHeight="1" thickBot="1">
      <c r="A14" s="22"/>
      <c r="B14" s="5" t="s">
        <v>7</v>
      </c>
      <c r="C14" s="17">
        <v>0.12</v>
      </c>
      <c r="D14" s="17">
        <v>0.12</v>
      </c>
      <c r="E14" s="19">
        <v>0.12</v>
      </c>
    </row>
    <row r="15" spans="1:5" ht="16.5" customHeight="1" thickBot="1">
      <c r="A15" s="22"/>
      <c r="B15" s="5" t="s">
        <v>8</v>
      </c>
      <c r="C15" s="13">
        <f>C11*1336.63366336634%</f>
        <v>0</v>
      </c>
      <c r="D15" s="13">
        <f>C11*1603.9603960396%</f>
        <v>0</v>
      </c>
      <c r="E15" s="15">
        <f>C11*1782.17821782178%</f>
        <v>0</v>
      </c>
    </row>
    <row r="16" spans="1:5" ht="15" customHeight="1" thickBot="1">
      <c r="A16" s="23"/>
      <c r="B16" s="7" t="s">
        <v>9</v>
      </c>
      <c r="C16" s="13">
        <f>C11*2465.34653465346%</f>
        <v>0</v>
      </c>
      <c r="D16" s="13">
        <f>C11*4074.25742574257%</f>
        <v>0</v>
      </c>
      <c r="E16" s="16">
        <f>C11*4074.25742574257%</f>
        <v>0</v>
      </c>
    </row>
    <row r="17" spans="1:5" ht="12.75">
      <c r="A17" s="3"/>
      <c r="C17" s="9"/>
      <c r="D17" s="9"/>
      <c r="E17" s="9"/>
    </row>
    <row r="18" spans="1:5" ht="13.5" thickBot="1">
      <c r="A18" s="3"/>
      <c r="C18" s="9"/>
      <c r="D18" s="9"/>
      <c r="E18" s="9"/>
    </row>
    <row r="19" spans="1:9" ht="18.75">
      <c r="A19" s="21" t="s">
        <v>22</v>
      </c>
      <c r="B19" s="29" t="s">
        <v>10</v>
      </c>
      <c r="C19" s="10" t="s">
        <v>11</v>
      </c>
      <c r="D19" s="10" t="s">
        <v>13</v>
      </c>
      <c r="E19" s="9"/>
      <c r="F19" s="24" t="s">
        <v>23</v>
      </c>
      <c r="G19" s="29" t="s">
        <v>10</v>
      </c>
      <c r="H19" s="10" t="s">
        <v>11</v>
      </c>
      <c r="I19" s="10" t="s">
        <v>13</v>
      </c>
    </row>
    <row r="20" spans="1:9" ht="19.5" thickBot="1">
      <c r="A20" s="22"/>
      <c r="B20" s="30"/>
      <c r="C20" s="11" t="s">
        <v>12</v>
      </c>
      <c r="D20" s="11" t="s">
        <v>14</v>
      </c>
      <c r="E20" s="9"/>
      <c r="F20" s="25"/>
      <c r="G20" s="30"/>
      <c r="H20" s="11" t="s">
        <v>12</v>
      </c>
      <c r="I20" s="11" t="s">
        <v>14</v>
      </c>
    </row>
    <row r="21" spans="1:9" ht="16.5" thickBot="1">
      <c r="A21" s="22"/>
      <c r="B21" s="6" t="s">
        <v>15</v>
      </c>
      <c r="C21" s="13">
        <f>C11*120.049504950495%</f>
        <v>0</v>
      </c>
      <c r="D21" s="14">
        <f>C11*12376.2376237624%</f>
        <v>0</v>
      </c>
      <c r="E21" s="9"/>
      <c r="F21" s="25"/>
      <c r="G21" s="6" t="s">
        <v>15</v>
      </c>
      <c r="H21" s="13">
        <f>C11*113.861386138614%</f>
        <v>0</v>
      </c>
      <c r="I21" s="14">
        <f>C11*11881.1881188119%</f>
        <v>0</v>
      </c>
    </row>
    <row r="22" spans="1:9" ht="16.5" thickBot="1">
      <c r="A22" s="22"/>
      <c r="B22" s="6" t="s">
        <v>16</v>
      </c>
      <c r="C22" s="13">
        <f>C11*180.693069306931%</f>
        <v>0</v>
      </c>
      <c r="D22" s="15">
        <f>C11*21039.603960396%</f>
        <v>0</v>
      </c>
      <c r="E22" s="9"/>
      <c r="F22" s="25"/>
      <c r="G22" s="6" t="s">
        <v>16</v>
      </c>
      <c r="H22" s="13">
        <f>C11*171.782178217822%</f>
        <v>0</v>
      </c>
      <c r="I22" s="15">
        <f>C11*20297.0297029703%</f>
        <v>0</v>
      </c>
    </row>
    <row r="23" spans="1:9" ht="16.5" thickBot="1">
      <c r="A23" s="22"/>
      <c r="B23" s="6" t="s">
        <v>17</v>
      </c>
      <c r="C23" s="13">
        <f>C11*242.326732673267%</f>
        <v>0</v>
      </c>
      <c r="D23" s="15">
        <f>C11*33440.5940594059%</f>
        <v>0</v>
      </c>
      <c r="E23" s="9"/>
      <c r="F23" s="25"/>
      <c r="G23" s="6" t="s">
        <v>17</v>
      </c>
      <c r="H23" s="13">
        <f>C11*231.683168316832%</f>
        <v>0</v>
      </c>
      <c r="I23" s="15">
        <f>C11*32475.2475247525%</f>
        <v>0</v>
      </c>
    </row>
    <row r="24" spans="1:9" ht="16.5" thickBot="1">
      <c r="A24" s="22"/>
      <c r="B24" s="6" t="s">
        <v>18</v>
      </c>
      <c r="C24" s="13">
        <f>C11*397.772277227723%</f>
        <v>0</v>
      </c>
      <c r="D24" s="15">
        <f>C11*38514.8514851485%</f>
        <v>0</v>
      </c>
      <c r="E24" s="9"/>
      <c r="F24" s="25"/>
      <c r="G24" s="6" t="s">
        <v>18</v>
      </c>
      <c r="H24" s="13">
        <f>C11*385.39603960396%</f>
        <v>0</v>
      </c>
      <c r="I24" s="15">
        <f>C11*37252.4752475248%</f>
        <v>0</v>
      </c>
    </row>
    <row r="25" spans="1:9" ht="16.5" thickBot="1">
      <c r="A25" s="22"/>
      <c r="B25" s="6" t="s">
        <v>19</v>
      </c>
      <c r="C25" s="13">
        <f>C11*600.742574257426%</f>
        <v>0</v>
      </c>
      <c r="D25" s="15">
        <f>C11*47871.2871287129%</f>
        <v>0</v>
      </c>
      <c r="E25" s="9"/>
      <c r="F25" s="25"/>
      <c r="G25" s="6" t="s">
        <v>19</v>
      </c>
      <c r="H25" s="13">
        <f>C11*583.168316831683%</f>
        <v>0</v>
      </c>
      <c r="I25" s="15">
        <f>C11*45990.099009901%</f>
        <v>0</v>
      </c>
    </row>
    <row r="26" spans="1:9" ht="16.5" thickBot="1">
      <c r="A26" s="23"/>
      <c r="B26" s="6" t="s">
        <v>20</v>
      </c>
      <c r="C26" s="13">
        <f>C11*801.237623762376%</f>
        <v>0</v>
      </c>
      <c r="D26" s="16">
        <f>C11*54950.4950495049%</f>
        <v>0</v>
      </c>
      <c r="E26" s="9"/>
      <c r="F26" s="26"/>
      <c r="G26" s="6" t="s">
        <v>20</v>
      </c>
      <c r="H26" s="13">
        <f>C11*781.435643564356%</f>
        <v>0</v>
      </c>
      <c r="I26" s="16">
        <f>C11*52722.7722772277%</f>
        <v>0</v>
      </c>
    </row>
    <row r="27" spans="1:5" ht="12.75">
      <c r="A27" s="3"/>
      <c r="C27" s="9"/>
      <c r="D27" s="9"/>
      <c r="E27" s="9"/>
    </row>
    <row r="29" ht="12.75">
      <c r="A29" s="12" t="s">
        <v>28</v>
      </c>
    </row>
    <row r="30" ht="12.75">
      <c r="A30" s="12" t="s">
        <v>29</v>
      </c>
    </row>
    <row r="31" ht="12.75">
      <c r="A31" s="12" t="s">
        <v>30</v>
      </c>
    </row>
    <row r="32" ht="12.75">
      <c r="A32" s="12" t="s">
        <v>32</v>
      </c>
    </row>
    <row r="33" ht="12.75">
      <c r="A33" s="12" t="s">
        <v>36</v>
      </c>
    </row>
    <row r="34" ht="12.75">
      <c r="A34" s="12" t="s">
        <v>31</v>
      </c>
    </row>
    <row r="35" ht="12.75">
      <c r="A35" s="12" t="s">
        <v>37</v>
      </c>
    </row>
    <row r="36" ht="12.75">
      <c r="A36" s="12" t="s">
        <v>33</v>
      </c>
    </row>
    <row r="37" ht="12.75">
      <c r="A37" s="12" t="s">
        <v>34</v>
      </c>
    </row>
    <row r="38" ht="12.75">
      <c r="A38" s="12" t="s">
        <v>35</v>
      </c>
    </row>
  </sheetData>
  <sheetProtection password="F068" sheet="1" objects="1" scenarios="1" selectLockedCells="1"/>
  <protectedRanges>
    <protectedRange sqref="C11" name="Intervalo1"/>
  </protectedRanges>
  <mergeCells count="7">
    <mergeCell ref="G19:G20"/>
    <mergeCell ref="A8:A16"/>
    <mergeCell ref="A19:A26"/>
    <mergeCell ref="F19:F26"/>
    <mergeCell ref="B8:E8"/>
    <mergeCell ref="B9:E9"/>
    <mergeCell ref="B19:B20"/>
  </mergeCells>
  <printOptions/>
  <pageMargins left="0.89" right="0.53" top="1.32" bottom="0.62" header="0.19" footer="0.31"/>
  <pageSetup horizontalDpi="600" verticalDpi="600" orientation="landscape" paperSize="9" scale="65" r:id="rId3"/>
  <headerFooter alignWithMargins="0">
    <oddHeader>&amp;C&amp;G
CONSELHO REGIONAL DE ENFERMAGEM DE SÃO PAULO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Ricardo</cp:lastModifiedBy>
  <cp:lastPrinted>2009-07-06T14:27:11Z</cp:lastPrinted>
  <dcterms:created xsi:type="dcterms:W3CDTF">2009-04-02T16:53:25Z</dcterms:created>
  <dcterms:modified xsi:type="dcterms:W3CDTF">2010-01-20T20:15:25Z</dcterms:modified>
  <cp:category/>
  <cp:version/>
  <cp:contentType/>
  <cp:contentStatus/>
</cp:coreProperties>
</file>